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/>
  </bookViews>
  <sheets>
    <sheet name="Cement" sheetId="5" r:id="rId1"/>
  </sheets>
  <definedNames>
    <definedName name="_xlnm._FilterDatabase" localSheetId="0" hidden="1">Cement!$D$4:$P$38</definedName>
    <definedName name="_xlnm.Print_Area" localSheetId="0">Cement!$D$2:$U$43</definedName>
    <definedName name="_xlnm.Print_Titles" localSheetId="0">Cement!$4:$4</definedName>
  </definedNames>
  <calcPr calcId="124519"/>
</workbook>
</file>

<file path=xl/calcChain.xml><?xml version="1.0" encoding="utf-8"?>
<calcChain xmlns="http://schemas.openxmlformats.org/spreadsheetml/2006/main">
  <c r="S5" i="5"/>
  <c r="T5"/>
  <c r="S6"/>
  <c r="U6" s="1"/>
  <c r="T6"/>
  <c r="S7"/>
  <c r="T7"/>
  <c r="S8"/>
  <c r="T8"/>
  <c r="S9"/>
  <c r="T9"/>
  <c r="U9" s="1"/>
  <c r="S10"/>
  <c r="U10" s="1"/>
  <c r="T10"/>
  <c r="S11"/>
  <c r="T11"/>
  <c r="S12"/>
  <c r="T12"/>
  <c r="T13" l="1"/>
  <c r="U5"/>
  <c r="U11"/>
  <c r="U12"/>
  <c r="U7"/>
  <c r="S13"/>
  <c r="U13" s="1"/>
  <c r="U8"/>
</calcChain>
</file>

<file path=xl/sharedStrings.xml><?xml version="1.0" encoding="utf-8"?>
<sst xmlns="http://schemas.openxmlformats.org/spreadsheetml/2006/main" count="347" uniqueCount="125">
  <si>
    <t>CCL</t>
  </si>
  <si>
    <t>Rail</t>
  </si>
  <si>
    <t>G11</t>
  </si>
  <si>
    <t>G8</t>
  </si>
  <si>
    <t>Road</t>
  </si>
  <si>
    <t>Amrapali OC</t>
  </si>
  <si>
    <t>Magadh OC</t>
  </si>
  <si>
    <t>G12</t>
  </si>
  <si>
    <t>G10</t>
  </si>
  <si>
    <t>G7</t>
  </si>
  <si>
    <t>Sl. No.</t>
  </si>
  <si>
    <t>Sub-sector</t>
  </si>
  <si>
    <t>Coal Co.</t>
  </si>
  <si>
    <t>Mode</t>
  </si>
  <si>
    <t>Source</t>
  </si>
  <si>
    <t>Grade</t>
  </si>
  <si>
    <t>BCCL</t>
  </si>
  <si>
    <t>G9</t>
  </si>
  <si>
    <t>MCL</t>
  </si>
  <si>
    <t>Kanika siding</t>
  </si>
  <si>
    <t>Sardega siding</t>
  </si>
  <si>
    <t>Bhubaneswari</t>
  </si>
  <si>
    <t>G13</t>
  </si>
  <si>
    <t>Jagannath</t>
  </si>
  <si>
    <t>Cement</t>
  </si>
  <si>
    <t>ECL</t>
  </si>
  <si>
    <t>Linked siding of Sonepur Bazari</t>
  </si>
  <si>
    <t>G4</t>
  </si>
  <si>
    <t>WCL</t>
  </si>
  <si>
    <t>Pouni-II OC</t>
  </si>
  <si>
    <t>Gondegaon OC</t>
  </si>
  <si>
    <t>NCL</t>
  </si>
  <si>
    <t>Block-B</t>
  </si>
  <si>
    <t>G5</t>
  </si>
  <si>
    <t>Sized ROM</t>
  </si>
  <si>
    <t>Jampali OC</t>
  </si>
  <si>
    <t>Dhanpuri OC</t>
  </si>
  <si>
    <t>Chhal OC</t>
  </si>
  <si>
    <t>Chirimiri OC</t>
  </si>
  <si>
    <t>Mahan II OC</t>
  </si>
  <si>
    <t>Amlai OC</t>
  </si>
  <si>
    <t>Kusmunda OC</t>
  </si>
  <si>
    <t>Gevra OC</t>
  </si>
  <si>
    <t>Manikpur OC</t>
  </si>
  <si>
    <t>Saraipali OC</t>
  </si>
  <si>
    <t>Amadand OC</t>
  </si>
  <si>
    <t>G6</t>
  </si>
  <si>
    <t>Amera OC</t>
  </si>
  <si>
    <t xml:space="preserve">Amadand OC </t>
  </si>
  <si>
    <t xml:space="preserve">Kapildhara UG </t>
  </si>
  <si>
    <t>Haldibari UG</t>
  </si>
  <si>
    <t xml:space="preserve">Kurja UG </t>
  </si>
  <si>
    <t>Jhiria UG</t>
  </si>
  <si>
    <t>Chirmiri OC</t>
  </si>
  <si>
    <t>Vijay West UG</t>
  </si>
  <si>
    <t>SECL</t>
  </si>
  <si>
    <t>Bijuri</t>
  </si>
  <si>
    <t>Rajnagar RO</t>
  </si>
  <si>
    <t>Burhar</t>
  </si>
  <si>
    <t>Govinda</t>
  </si>
  <si>
    <t>Churcha</t>
  </si>
  <si>
    <t>G3</t>
  </si>
  <si>
    <t>Not Available</t>
  </si>
  <si>
    <t>New Rajnagar</t>
  </si>
  <si>
    <t>Surakachhar</t>
  </si>
  <si>
    <t>Pandaveswar</t>
  </si>
  <si>
    <t>Size</t>
  </si>
  <si>
    <t>Secondary Source</t>
  </si>
  <si>
    <t>O. Sl. No.</t>
  </si>
  <si>
    <t>Day</t>
  </si>
  <si>
    <t>1st Slot</t>
  </si>
  <si>
    <t>2nd Slot</t>
  </si>
  <si>
    <t>3rd Slot</t>
  </si>
  <si>
    <t>NEC</t>
  </si>
  <si>
    <t>Offer (t)</t>
  </si>
  <si>
    <t>STM (-100 mm)</t>
  </si>
  <si>
    <t>STM (-250 mm)</t>
  </si>
  <si>
    <t>ROM*</t>
  </si>
  <si>
    <t>Pouni-II OC #</t>
  </si>
  <si>
    <t>Gokul OC #</t>
  </si>
  <si>
    <t>Makardhokra-III OC (Dinesh OC) #</t>
  </si>
  <si>
    <t>CRUROM (-100 mm)</t>
  </si>
  <si>
    <t># As per extant practice in WCL, Benefication Charges of Rs. 90/t have been added to the notified price</t>
  </si>
  <si>
    <t>Umrer OC</t>
  </si>
  <si>
    <t>Penganga OC</t>
  </si>
  <si>
    <t>(-100 mm)</t>
  </si>
  <si>
    <t>Notified Price (Rs./t)</t>
  </si>
  <si>
    <t>TRANCHE IV OF NRS LINKAGE AUCTION FOR CEMENT SUB-SECTOR</t>
  </si>
  <si>
    <t>CIL</t>
  </si>
  <si>
    <t>TOTAL</t>
  </si>
  <si>
    <t xml:space="preserve">Chirimiri </t>
  </si>
  <si>
    <t>Dipka siding</t>
  </si>
  <si>
    <t>New Kusmunda siding</t>
  </si>
  <si>
    <t>Jayant</t>
  </si>
  <si>
    <t>*Size may vary depending on availability</t>
  </si>
  <si>
    <t>Umrer OC #</t>
  </si>
  <si>
    <t>Niljai OC #</t>
  </si>
  <si>
    <t>Date of commencement of auction: 07.08.2018 (Tuesday)</t>
  </si>
  <si>
    <t>Mahan OC</t>
  </si>
  <si>
    <t>ROM (-250/-100 mm)</t>
  </si>
  <si>
    <t>CRUROM (-250/-100 mm)</t>
  </si>
  <si>
    <t>Junadih siding</t>
  </si>
  <si>
    <t>State</t>
  </si>
  <si>
    <t>Chattisgarh</t>
  </si>
  <si>
    <t>Maharashtra</t>
  </si>
  <si>
    <t>West Bengal</t>
  </si>
  <si>
    <t>Odisha</t>
  </si>
  <si>
    <t>Madhya Pradesh</t>
  </si>
  <si>
    <t>Jharkhand</t>
  </si>
  <si>
    <t>Date of e-Auction</t>
  </si>
  <si>
    <t>Time of e-Auction</t>
  </si>
  <si>
    <t>07.08.2018</t>
  </si>
  <si>
    <t>11.00AM</t>
  </si>
  <si>
    <t>02.00PM</t>
  </si>
  <si>
    <t>05.00PM</t>
  </si>
  <si>
    <t>08.08.2018</t>
  </si>
  <si>
    <t>09.08.2018</t>
  </si>
  <si>
    <t>10.08.2018</t>
  </si>
  <si>
    <t>13.08.2018</t>
  </si>
  <si>
    <t>14.08.2018</t>
  </si>
  <si>
    <t>16.08.2018</t>
  </si>
  <si>
    <t>17.08.2018</t>
  </si>
  <si>
    <t>18.08.2018</t>
  </si>
  <si>
    <t>20.08.2018</t>
  </si>
  <si>
    <t>21.08.2018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</si>
</sst>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8" fontId="0" fillId="0" borderId="0" xfId="0" applyNumberForma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8" fontId="0" fillId="0" borderId="3" xfId="0" applyNumberForma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45"/>
  <sheetViews>
    <sheetView tabSelected="1" zoomScale="110" zoomScaleNormal="110" workbookViewId="0">
      <selection activeCell="G34" sqref="G34"/>
    </sheetView>
  </sheetViews>
  <sheetFormatPr defaultRowHeight="15"/>
  <cols>
    <col min="1" max="1" width="9.140625" style="11"/>
    <col min="2" max="2" width="0" style="11" hidden="1" customWidth="1"/>
    <col min="3" max="3" width="15" style="11" hidden="1" customWidth="1"/>
    <col min="4" max="5" width="6.5703125" style="11" customWidth="1"/>
    <col min="6" max="6" width="10.28515625" style="11" bestFit="1" customWidth="1"/>
    <col min="7" max="7" width="10.140625" style="11" bestFit="1" customWidth="1"/>
    <col min="8" max="8" width="10.7109375" style="11" customWidth="1"/>
    <col min="9" max="9" width="11" style="11" customWidth="1"/>
    <col min="10" max="10" width="31.42578125" style="11" customWidth="1"/>
    <col min="11" max="11" width="19.28515625" style="11" customWidth="1"/>
    <col min="12" max="12" width="10.7109375" style="11" customWidth="1"/>
    <col min="13" max="13" width="23.5703125" style="11" customWidth="1"/>
    <col min="14" max="15" width="10.7109375" style="11" customWidth="1"/>
    <col min="16" max="16" width="19.140625" style="11" customWidth="1"/>
    <col min="17" max="16384" width="9.140625" style="11"/>
  </cols>
  <sheetData>
    <row r="2" spans="2:21">
      <c r="D2" s="23" t="s">
        <v>87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2:21">
      <c r="D3" s="14" t="s">
        <v>97</v>
      </c>
    </row>
    <row r="4" spans="2:21" s="9" customFormat="1" ht="45.75" customHeight="1">
      <c r="B4" s="3" t="s">
        <v>68</v>
      </c>
      <c r="C4" s="3" t="s">
        <v>11</v>
      </c>
      <c r="D4" s="3" t="s">
        <v>10</v>
      </c>
      <c r="E4" s="3" t="s">
        <v>69</v>
      </c>
      <c r="F4" s="13" t="s">
        <v>109</v>
      </c>
      <c r="G4" s="13" t="s">
        <v>110</v>
      </c>
      <c r="H4" s="3" t="s">
        <v>12</v>
      </c>
      <c r="I4" s="3" t="s">
        <v>13</v>
      </c>
      <c r="J4" s="3" t="s">
        <v>14</v>
      </c>
      <c r="K4" s="3" t="s">
        <v>102</v>
      </c>
      <c r="L4" s="3" t="s">
        <v>15</v>
      </c>
      <c r="M4" s="13" t="s">
        <v>66</v>
      </c>
      <c r="N4" s="3" t="s">
        <v>74</v>
      </c>
      <c r="O4" s="13" t="s">
        <v>86</v>
      </c>
      <c r="P4" s="13" t="s">
        <v>67</v>
      </c>
      <c r="R4" s="3" t="s">
        <v>12</v>
      </c>
      <c r="S4" s="6" t="s">
        <v>1</v>
      </c>
      <c r="T4" s="6" t="s">
        <v>4</v>
      </c>
      <c r="U4" s="6" t="s">
        <v>89</v>
      </c>
    </row>
    <row r="5" spans="2:21" s="28" customFormat="1" hidden="1">
      <c r="B5" s="24">
        <v>6</v>
      </c>
      <c r="C5" s="24" t="s">
        <v>24</v>
      </c>
      <c r="D5" s="24">
        <v>1</v>
      </c>
      <c r="E5" s="24">
        <v>1</v>
      </c>
      <c r="F5" s="25" t="s">
        <v>111</v>
      </c>
      <c r="G5" s="25" t="s">
        <v>112</v>
      </c>
      <c r="H5" s="24" t="s">
        <v>55</v>
      </c>
      <c r="I5" s="24" t="s">
        <v>1</v>
      </c>
      <c r="J5" s="26" t="s">
        <v>90</v>
      </c>
      <c r="K5" s="26" t="s">
        <v>103</v>
      </c>
      <c r="L5" s="24" t="s">
        <v>9</v>
      </c>
      <c r="M5" s="26" t="s">
        <v>34</v>
      </c>
      <c r="N5" s="27">
        <v>200000</v>
      </c>
      <c r="O5" s="24">
        <v>2311</v>
      </c>
      <c r="P5" s="26" t="s">
        <v>64</v>
      </c>
      <c r="R5" s="24" t="s">
        <v>25</v>
      </c>
      <c r="S5" s="27">
        <f>SUMIFS($N$5:$N$35,$H$5:$H$35,R5,$I$5:$I$35,$S$4)</f>
        <v>50000</v>
      </c>
      <c r="T5" s="27">
        <f>SUMIFS($N$5:$N$35,$H$5:$H$35,R5,$I$5:$I$35,$T$4)</f>
        <v>20000</v>
      </c>
      <c r="U5" s="29">
        <f>SUM(S5:T5)</f>
        <v>70000</v>
      </c>
    </row>
    <row r="6" spans="2:21" s="28" customFormat="1" hidden="1">
      <c r="B6" s="24">
        <v>21</v>
      </c>
      <c r="C6" s="24" t="s">
        <v>24</v>
      </c>
      <c r="D6" s="24">
        <v>2</v>
      </c>
      <c r="E6" s="24">
        <v>1</v>
      </c>
      <c r="F6" s="25" t="s">
        <v>111</v>
      </c>
      <c r="G6" s="25" t="s">
        <v>113</v>
      </c>
      <c r="H6" s="24" t="s">
        <v>28</v>
      </c>
      <c r="I6" s="24" t="s">
        <v>4</v>
      </c>
      <c r="J6" s="26" t="s">
        <v>78</v>
      </c>
      <c r="K6" s="26" t="s">
        <v>104</v>
      </c>
      <c r="L6" s="24" t="s">
        <v>17</v>
      </c>
      <c r="M6" s="26" t="s">
        <v>81</v>
      </c>
      <c r="N6" s="27">
        <v>210000</v>
      </c>
      <c r="O6" s="24">
        <v>1732</v>
      </c>
      <c r="P6" s="26" t="s">
        <v>83</v>
      </c>
      <c r="R6" s="24" t="s">
        <v>16</v>
      </c>
      <c r="S6" s="27">
        <f>SUMIFS($N$5:$N$35,$H$5:$H$35,R6,$I$5:$I$35,$S$4)</f>
        <v>0</v>
      </c>
      <c r="T6" s="27">
        <f>SUMIFS($N$5:$N$35,$H$5:$H$35,R6,$I$5:$I$35,$T$4)</f>
        <v>0</v>
      </c>
      <c r="U6" s="29">
        <f t="shared" ref="U6:U13" si="0">SUM(S6:T6)</f>
        <v>0</v>
      </c>
    </row>
    <row r="7" spans="2:21" s="28" customFormat="1" hidden="1">
      <c r="B7" s="24">
        <v>1</v>
      </c>
      <c r="C7" s="24" t="s">
        <v>24</v>
      </c>
      <c r="D7" s="24">
        <v>3</v>
      </c>
      <c r="E7" s="24">
        <v>1</v>
      </c>
      <c r="F7" s="25" t="s">
        <v>111</v>
      </c>
      <c r="G7" s="25" t="s">
        <v>114</v>
      </c>
      <c r="H7" s="24" t="s">
        <v>25</v>
      </c>
      <c r="I7" s="24" t="s">
        <v>1</v>
      </c>
      <c r="J7" s="26" t="s">
        <v>26</v>
      </c>
      <c r="K7" s="26" t="s">
        <v>105</v>
      </c>
      <c r="L7" s="24" t="s">
        <v>27</v>
      </c>
      <c r="M7" s="26" t="s">
        <v>75</v>
      </c>
      <c r="N7" s="27">
        <v>50000</v>
      </c>
      <c r="O7" s="24">
        <v>3270</v>
      </c>
      <c r="P7" s="26" t="s">
        <v>62</v>
      </c>
      <c r="R7" s="24" t="s">
        <v>0</v>
      </c>
      <c r="S7" s="27">
        <f>SUMIFS($N$5:$N$35,$H$5:$H$35,R7,$I$5:$I$35,$S$4)</f>
        <v>0</v>
      </c>
      <c r="T7" s="27">
        <f>SUMIFS($N$5:$N$35,$H$5:$H$35,R7,$I$5:$I$35,$T$4)</f>
        <v>200000</v>
      </c>
      <c r="U7" s="29">
        <f t="shared" si="0"/>
        <v>200000</v>
      </c>
    </row>
    <row r="8" spans="2:21" s="28" customFormat="1" hidden="1">
      <c r="B8" s="24">
        <v>3</v>
      </c>
      <c r="C8" s="24" t="s">
        <v>24</v>
      </c>
      <c r="D8" s="24">
        <v>4</v>
      </c>
      <c r="E8" s="24">
        <v>2</v>
      </c>
      <c r="F8" s="25" t="s">
        <v>115</v>
      </c>
      <c r="G8" s="25" t="s">
        <v>112</v>
      </c>
      <c r="H8" s="24" t="s">
        <v>18</v>
      </c>
      <c r="I8" s="24" t="s">
        <v>1</v>
      </c>
      <c r="J8" s="26" t="s">
        <v>19</v>
      </c>
      <c r="K8" s="26" t="s">
        <v>106</v>
      </c>
      <c r="L8" s="24" t="s">
        <v>22</v>
      </c>
      <c r="M8" s="26" t="s">
        <v>85</v>
      </c>
      <c r="N8" s="27">
        <v>90000</v>
      </c>
      <c r="O8" s="24">
        <v>980</v>
      </c>
      <c r="P8" s="26" t="s">
        <v>20</v>
      </c>
      <c r="R8" s="24" t="s">
        <v>31</v>
      </c>
      <c r="S8" s="27">
        <f>SUMIFS($N$5:$N$35,$H$5:$H$35,R8,$I$5:$I$35,$S$4)</f>
        <v>0</v>
      </c>
      <c r="T8" s="27">
        <f>SUMIFS($N$5:$N$35,$H$5:$H$35,R8,$I$5:$I$35,$T$4)</f>
        <v>200000</v>
      </c>
      <c r="U8" s="29">
        <f t="shared" si="0"/>
        <v>200000</v>
      </c>
    </row>
    <row r="9" spans="2:21" s="28" customFormat="1" hidden="1">
      <c r="B9" s="24">
        <v>2</v>
      </c>
      <c r="C9" s="24" t="s">
        <v>24</v>
      </c>
      <c r="D9" s="24">
        <v>5</v>
      </c>
      <c r="E9" s="24">
        <v>2</v>
      </c>
      <c r="F9" s="25" t="s">
        <v>115</v>
      </c>
      <c r="G9" s="25" t="s">
        <v>113</v>
      </c>
      <c r="H9" s="24" t="s">
        <v>25</v>
      </c>
      <c r="I9" s="24" t="s">
        <v>4</v>
      </c>
      <c r="J9" s="26" t="s">
        <v>65</v>
      </c>
      <c r="K9" s="26" t="s">
        <v>105</v>
      </c>
      <c r="L9" s="24" t="s">
        <v>27</v>
      </c>
      <c r="M9" s="26" t="s">
        <v>76</v>
      </c>
      <c r="N9" s="27">
        <v>20000</v>
      </c>
      <c r="O9" s="24">
        <v>3270</v>
      </c>
      <c r="P9" s="26" t="s">
        <v>62</v>
      </c>
      <c r="R9" s="24" t="s">
        <v>28</v>
      </c>
      <c r="S9" s="27">
        <f>SUMIFS($N$5:$N$35,$H$5:$H$35,R9,$I$5:$I$35,$S$4)</f>
        <v>0</v>
      </c>
      <c r="T9" s="27">
        <f>SUMIFS($N$5:$N$35,$H$5:$H$35,R9,$I$5:$I$35,$T$4)</f>
        <v>696000</v>
      </c>
      <c r="U9" s="29">
        <f t="shared" si="0"/>
        <v>696000</v>
      </c>
    </row>
    <row r="10" spans="2:21" s="28" customFormat="1" hidden="1">
      <c r="B10" s="24">
        <v>7</v>
      </c>
      <c r="C10" s="24" t="s">
        <v>24</v>
      </c>
      <c r="D10" s="24">
        <v>6</v>
      </c>
      <c r="E10" s="24">
        <v>2</v>
      </c>
      <c r="F10" s="25" t="s">
        <v>115</v>
      </c>
      <c r="G10" s="25" t="s">
        <v>114</v>
      </c>
      <c r="H10" s="24" t="s">
        <v>55</v>
      </c>
      <c r="I10" s="24" t="s">
        <v>1</v>
      </c>
      <c r="J10" s="26" t="s">
        <v>60</v>
      </c>
      <c r="K10" s="26" t="s">
        <v>103</v>
      </c>
      <c r="L10" s="24" t="s">
        <v>61</v>
      </c>
      <c r="M10" s="26" t="s">
        <v>34</v>
      </c>
      <c r="N10" s="27">
        <v>100000</v>
      </c>
      <c r="O10" s="24">
        <v>3144</v>
      </c>
      <c r="P10" s="26" t="s">
        <v>62</v>
      </c>
      <c r="R10" s="24" t="s">
        <v>55</v>
      </c>
      <c r="S10" s="27">
        <f>SUMIFS($N$5:$N$35,$H$5:$H$35,R10,$I$5:$I$35,$S$4)</f>
        <v>1000000</v>
      </c>
      <c r="T10" s="27">
        <f>SUMIFS($N$5:$N$35,$H$5:$H$35,R10,$I$5:$I$35,$T$4)</f>
        <v>2250000</v>
      </c>
      <c r="U10" s="29">
        <f t="shared" si="0"/>
        <v>3250000</v>
      </c>
    </row>
    <row r="11" spans="2:21" s="28" customFormat="1" hidden="1">
      <c r="B11" s="24">
        <v>8</v>
      </c>
      <c r="C11" s="24" t="s">
        <v>24</v>
      </c>
      <c r="D11" s="24">
        <v>7</v>
      </c>
      <c r="E11" s="24">
        <v>3</v>
      </c>
      <c r="F11" s="25" t="s">
        <v>116</v>
      </c>
      <c r="G11" s="25" t="s">
        <v>112</v>
      </c>
      <c r="H11" s="24" t="s">
        <v>55</v>
      </c>
      <c r="I11" s="24" t="s">
        <v>1</v>
      </c>
      <c r="J11" s="26" t="s">
        <v>59</v>
      </c>
      <c r="K11" s="26" t="s">
        <v>107</v>
      </c>
      <c r="L11" s="24" t="s">
        <v>3</v>
      </c>
      <c r="M11" s="26" t="s">
        <v>34</v>
      </c>
      <c r="N11" s="27">
        <v>200000</v>
      </c>
      <c r="O11" s="24">
        <v>1757</v>
      </c>
      <c r="P11" s="26" t="s">
        <v>63</v>
      </c>
      <c r="R11" s="24" t="s">
        <v>18</v>
      </c>
      <c r="S11" s="27">
        <f>SUMIFS($N$5:$N$35,$H$5:$H$35,R11,$I$5:$I$35,$S$4)</f>
        <v>90000</v>
      </c>
      <c r="T11" s="27">
        <f>SUMIFS($N$5:$N$35,$H$5:$H$35,R11,$I$5:$I$35,$T$4)</f>
        <v>49500</v>
      </c>
      <c r="U11" s="29">
        <f t="shared" si="0"/>
        <v>139500</v>
      </c>
    </row>
    <row r="12" spans="2:21" s="28" customFormat="1" hidden="1">
      <c r="B12" s="24">
        <v>4</v>
      </c>
      <c r="C12" s="24" t="s">
        <v>24</v>
      </c>
      <c r="D12" s="24">
        <v>8</v>
      </c>
      <c r="E12" s="24">
        <v>3</v>
      </c>
      <c r="F12" s="25" t="s">
        <v>116</v>
      </c>
      <c r="G12" s="25" t="s">
        <v>113</v>
      </c>
      <c r="H12" s="24" t="s">
        <v>18</v>
      </c>
      <c r="I12" s="24" t="s">
        <v>4</v>
      </c>
      <c r="J12" s="26" t="s">
        <v>23</v>
      </c>
      <c r="K12" s="26" t="s">
        <v>106</v>
      </c>
      <c r="L12" s="24" t="s">
        <v>7</v>
      </c>
      <c r="M12" s="26" t="s">
        <v>85</v>
      </c>
      <c r="N12" s="27">
        <v>49500</v>
      </c>
      <c r="O12" s="24">
        <v>1063</v>
      </c>
      <c r="P12" s="26" t="s">
        <v>21</v>
      </c>
      <c r="R12" s="24" t="s">
        <v>73</v>
      </c>
      <c r="S12" s="27">
        <f>SUMIFS($N$5:$N$35,$H$5:$H$35,R12,$I$5:$I$35,$S$4)</f>
        <v>0</v>
      </c>
      <c r="T12" s="27">
        <f>SUMIFS($N$5:$N$35,$H$5:$H$35,R12,$I$5:$I$35,$T$4)</f>
        <v>0</v>
      </c>
      <c r="U12" s="29">
        <f t="shared" si="0"/>
        <v>0</v>
      </c>
    </row>
    <row r="13" spans="2:21" s="28" customFormat="1" hidden="1">
      <c r="B13" s="24">
        <v>13</v>
      </c>
      <c r="C13" s="24" t="s">
        <v>24</v>
      </c>
      <c r="D13" s="24">
        <v>9</v>
      </c>
      <c r="E13" s="24">
        <v>3</v>
      </c>
      <c r="F13" s="25" t="s">
        <v>116</v>
      </c>
      <c r="G13" s="25" t="s">
        <v>114</v>
      </c>
      <c r="H13" s="24" t="s">
        <v>55</v>
      </c>
      <c r="I13" s="24" t="s">
        <v>4</v>
      </c>
      <c r="J13" s="26" t="s">
        <v>38</v>
      </c>
      <c r="K13" s="26" t="s">
        <v>103</v>
      </c>
      <c r="L13" s="24" t="s">
        <v>9</v>
      </c>
      <c r="M13" s="26" t="s">
        <v>34</v>
      </c>
      <c r="N13" s="27">
        <v>150000</v>
      </c>
      <c r="O13" s="24">
        <v>2311</v>
      </c>
      <c r="P13" s="26" t="s">
        <v>39</v>
      </c>
      <c r="R13" s="30" t="s">
        <v>88</v>
      </c>
      <c r="S13" s="29">
        <f>SUM(S5:S12)</f>
        <v>1140000</v>
      </c>
      <c r="T13" s="29">
        <f>SUM(T5:T12)</f>
        <v>3415500</v>
      </c>
      <c r="U13" s="29">
        <f t="shared" si="0"/>
        <v>4555500</v>
      </c>
    </row>
    <row r="14" spans="2:21" s="28" customFormat="1" hidden="1">
      <c r="B14" s="24">
        <v>5</v>
      </c>
      <c r="C14" s="24" t="s">
        <v>24</v>
      </c>
      <c r="D14" s="24">
        <v>10</v>
      </c>
      <c r="E14" s="24">
        <v>4</v>
      </c>
      <c r="F14" s="25" t="s">
        <v>117</v>
      </c>
      <c r="G14" s="25" t="s">
        <v>112</v>
      </c>
      <c r="H14" s="24" t="s">
        <v>55</v>
      </c>
      <c r="I14" s="24" t="s">
        <v>1</v>
      </c>
      <c r="J14" s="26" t="s">
        <v>58</v>
      </c>
      <c r="K14" s="26" t="s">
        <v>107</v>
      </c>
      <c r="L14" s="24" t="s">
        <v>3</v>
      </c>
      <c r="M14" s="26" t="s">
        <v>34</v>
      </c>
      <c r="N14" s="27">
        <v>200000</v>
      </c>
      <c r="O14" s="24">
        <v>1757</v>
      </c>
      <c r="P14" s="26" t="s">
        <v>59</v>
      </c>
    </row>
    <row r="15" spans="2:21" s="28" customFormat="1" hidden="1">
      <c r="B15" s="24">
        <v>22</v>
      </c>
      <c r="C15" s="24" t="s">
        <v>24</v>
      </c>
      <c r="D15" s="24">
        <v>11</v>
      </c>
      <c r="E15" s="24">
        <v>4</v>
      </c>
      <c r="F15" s="25" t="s">
        <v>117</v>
      </c>
      <c r="G15" s="25" t="s">
        <v>113</v>
      </c>
      <c r="H15" s="24" t="s">
        <v>28</v>
      </c>
      <c r="I15" s="24" t="s">
        <v>4</v>
      </c>
      <c r="J15" s="26" t="s">
        <v>79</v>
      </c>
      <c r="K15" s="26" t="s">
        <v>104</v>
      </c>
      <c r="L15" s="24" t="s">
        <v>7</v>
      </c>
      <c r="M15" s="26" t="s">
        <v>100</v>
      </c>
      <c r="N15" s="29">
        <v>143000</v>
      </c>
      <c r="O15" s="24">
        <v>1365</v>
      </c>
      <c r="P15" s="26" t="s">
        <v>30</v>
      </c>
    </row>
    <row r="16" spans="2:21" s="28" customFormat="1" hidden="1">
      <c r="B16" s="24">
        <v>12</v>
      </c>
      <c r="C16" s="24" t="s">
        <v>24</v>
      </c>
      <c r="D16" s="24">
        <v>12</v>
      </c>
      <c r="E16" s="24">
        <v>4</v>
      </c>
      <c r="F16" s="25" t="s">
        <v>117</v>
      </c>
      <c r="G16" s="25" t="s">
        <v>114</v>
      </c>
      <c r="H16" s="24" t="s">
        <v>55</v>
      </c>
      <c r="I16" s="24" t="s">
        <v>4</v>
      </c>
      <c r="J16" s="26" t="s">
        <v>37</v>
      </c>
      <c r="K16" s="26" t="s">
        <v>103</v>
      </c>
      <c r="L16" s="24" t="s">
        <v>7</v>
      </c>
      <c r="M16" s="26" t="s">
        <v>34</v>
      </c>
      <c r="N16" s="27">
        <v>300000</v>
      </c>
      <c r="O16" s="24">
        <v>1063</v>
      </c>
      <c r="P16" s="26" t="s">
        <v>35</v>
      </c>
    </row>
    <row r="17" spans="2:16" s="28" customFormat="1" hidden="1">
      <c r="B17" s="24">
        <v>9</v>
      </c>
      <c r="C17" s="24" t="s">
        <v>24</v>
      </c>
      <c r="D17" s="24">
        <v>13</v>
      </c>
      <c r="E17" s="24">
        <v>5</v>
      </c>
      <c r="F17" s="25" t="s">
        <v>118</v>
      </c>
      <c r="G17" s="25" t="s">
        <v>112</v>
      </c>
      <c r="H17" s="24" t="s">
        <v>55</v>
      </c>
      <c r="I17" s="24" t="s">
        <v>1</v>
      </c>
      <c r="J17" s="26" t="s">
        <v>57</v>
      </c>
      <c r="K17" s="26" t="s">
        <v>107</v>
      </c>
      <c r="L17" s="24" t="s">
        <v>46</v>
      </c>
      <c r="M17" s="26" t="s">
        <v>34</v>
      </c>
      <c r="N17" s="27">
        <v>200000</v>
      </c>
      <c r="O17" s="24">
        <v>2524</v>
      </c>
      <c r="P17" s="26" t="s">
        <v>56</v>
      </c>
    </row>
    <row r="18" spans="2:16" s="28" customFormat="1" hidden="1">
      <c r="B18" s="24">
        <v>23</v>
      </c>
      <c r="C18" s="24" t="s">
        <v>24</v>
      </c>
      <c r="D18" s="24">
        <v>14</v>
      </c>
      <c r="E18" s="24">
        <v>5</v>
      </c>
      <c r="F18" s="25" t="s">
        <v>118</v>
      </c>
      <c r="G18" s="25" t="s">
        <v>113</v>
      </c>
      <c r="H18" s="24" t="s">
        <v>28</v>
      </c>
      <c r="I18" s="24" t="s">
        <v>4</v>
      </c>
      <c r="J18" s="26" t="s">
        <v>80</v>
      </c>
      <c r="K18" s="26" t="s">
        <v>104</v>
      </c>
      <c r="L18" s="24" t="s">
        <v>8</v>
      </c>
      <c r="M18" s="26" t="s">
        <v>81</v>
      </c>
      <c r="N18" s="27">
        <v>293000</v>
      </c>
      <c r="O18" s="24">
        <v>1564</v>
      </c>
      <c r="P18" s="26" t="s">
        <v>84</v>
      </c>
    </row>
    <row r="19" spans="2:16" s="28" customFormat="1" hidden="1">
      <c r="B19" s="24">
        <v>10</v>
      </c>
      <c r="C19" s="24" t="s">
        <v>24</v>
      </c>
      <c r="D19" s="24">
        <v>15</v>
      </c>
      <c r="E19" s="24">
        <v>5</v>
      </c>
      <c r="F19" s="25" t="s">
        <v>118</v>
      </c>
      <c r="G19" s="25" t="s">
        <v>114</v>
      </c>
      <c r="H19" s="24" t="s">
        <v>55</v>
      </c>
      <c r="I19" s="24" t="s">
        <v>4</v>
      </c>
      <c r="J19" s="26" t="s">
        <v>45</v>
      </c>
      <c r="K19" s="26" t="s">
        <v>107</v>
      </c>
      <c r="L19" s="24" t="s">
        <v>46</v>
      </c>
      <c r="M19" s="26" t="s">
        <v>34</v>
      </c>
      <c r="N19" s="27">
        <v>50000</v>
      </c>
      <c r="O19" s="24">
        <v>2524</v>
      </c>
      <c r="P19" s="26" t="s">
        <v>47</v>
      </c>
    </row>
    <row r="20" spans="2:16" s="28" customFormat="1" hidden="1">
      <c r="B20" s="24">
        <v>11</v>
      </c>
      <c r="C20" s="24" t="s">
        <v>24</v>
      </c>
      <c r="D20" s="24">
        <v>16</v>
      </c>
      <c r="E20" s="24">
        <v>6</v>
      </c>
      <c r="F20" s="25" t="s">
        <v>119</v>
      </c>
      <c r="G20" s="25" t="s">
        <v>112</v>
      </c>
      <c r="H20" s="24" t="s">
        <v>55</v>
      </c>
      <c r="I20" s="24" t="s">
        <v>4</v>
      </c>
      <c r="J20" s="26" t="s">
        <v>47</v>
      </c>
      <c r="K20" s="26" t="s">
        <v>103</v>
      </c>
      <c r="L20" s="24" t="s">
        <v>46</v>
      </c>
      <c r="M20" s="26" t="s">
        <v>34</v>
      </c>
      <c r="N20" s="27">
        <v>200000</v>
      </c>
      <c r="O20" s="24">
        <v>2524</v>
      </c>
      <c r="P20" s="26" t="s">
        <v>48</v>
      </c>
    </row>
    <row r="21" spans="2:16" s="28" customFormat="1" hidden="1">
      <c r="B21" s="24">
        <v>14</v>
      </c>
      <c r="C21" s="24" t="s">
        <v>24</v>
      </c>
      <c r="D21" s="24">
        <v>17</v>
      </c>
      <c r="E21" s="24">
        <v>6</v>
      </c>
      <c r="F21" s="25" t="s">
        <v>119</v>
      </c>
      <c r="G21" s="25" t="s">
        <v>113</v>
      </c>
      <c r="H21" s="24" t="s">
        <v>55</v>
      </c>
      <c r="I21" s="24" t="s">
        <v>4</v>
      </c>
      <c r="J21" s="26" t="s">
        <v>36</v>
      </c>
      <c r="K21" s="26" t="s">
        <v>107</v>
      </c>
      <c r="L21" s="24" t="s">
        <v>3</v>
      </c>
      <c r="M21" s="26" t="s">
        <v>34</v>
      </c>
      <c r="N21" s="27">
        <v>100000</v>
      </c>
      <c r="O21" s="24">
        <v>1757</v>
      </c>
      <c r="P21" s="26" t="s">
        <v>40</v>
      </c>
    </row>
    <row r="22" spans="2:16" s="28" customFormat="1" hidden="1">
      <c r="B22" s="24">
        <v>15</v>
      </c>
      <c r="C22" s="24" t="s">
        <v>24</v>
      </c>
      <c r="D22" s="24">
        <v>18</v>
      </c>
      <c r="E22" s="24">
        <v>6</v>
      </c>
      <c r="F22" s="25" t="s">
        <v>119</v>
      </c>
      <c r="G22" s="25" t="s">
        <v>114</v>
      </c>
      <c r="H22" s="24" t="s">
        <v>55</v>
      </c>
      <c r="I22" s="24" t="s">
        <v>4</v>
      </c>
      <c r="J22" s="26" t="s">
        <v>49</v>
      </c>
      <c r="K22" s="26" t="s">
        <v>107</v>
      </c>
      <c r="L22" s="24" t="s">
        <v>33</v>
      </c>
      <c r="M22" s="26" t="s">
        <v>34</v>
      </c>
      <c r="N22" s="27">
        <v>100000</v>
      </c>
      <c r="O22" s="24">
        <v>2737</v>
      </c>
      <c r="P22" s="26" t="s">
        <v>50</v>
      </c>
    </row>
    <row r="23" spans="2:16" s="28" customFormat="1" hidden="1">
      <c r="B23" s="24">
        <v>16</v>
      </c>
      <c r="C23" s="24" t="s">
        <v>24</v>
      </c>
      <c r="D23" s="24">
        <v>19</v>
      </c>
      <c r="E23" s="24">
        <v>7</v>
      </c>
      <c r="F23" s="25" t="s">
        <v>120</v>
      </c>
      <c r="G23" s="25" t="s">
        <v>112</v>
      </c>
      <c r="H23" s="24" t="s">
        <v>55</v>
      </c>
      <c r="I23" s="24" t="s">
        <v>4</v>
      </c>
      <c r="J23" s="26" t="s">
        <v>51</v>
      </c>
      <c r="K23" s="26" t="s">
        <v>107</v>
      </c>
      <c r="L23" s="24" t="s">
        <v>27</v>
      </c>
      <c r="M23" s="26" t="s">
        <v>34</v>
      </c>
      <c r="N23" s="27">
        <v>100000</v>
      </c>
      <c r="O23" s="24">
        <v>3000</v>
      </c>
      <c r="P23" s="26" t="s">
        <v>52</v>
      </c>
    </row>
    <row r="24" spans="2:16" s="28" customFormat="1" hidden="1">
      <c r="B24" s="24">
        <v>17</v>
      </c>
      <c r="C24" s="24" t="s">
        <v>24</v>
      </c>
      <c r="D24" s="24">
        <v>20</v>
      </c>
      <c r="E24" s="24">
        <v>7</v>
      </c>
      <c r="F24" s="25" t="s">
        <v>120</v>
      </c>
      <c r="G24" s="25" t="s">
        <v>113</v>
      </c>
      <c r="H24" s="24" t="s">
        <v>55</v>
      </c>
      <c r="I24" s="24" t="s">
        <v>4</v>
      </c>
      <c r="J24" s="26" t="s">
        <v>41</v>
      </c>
      <c r="K24" s="26" t="s">
        <v>103</v>
      </c>
      <c r="L24" s="24" t="s">
        <v>2</v>
      </c>
      <c r="M24" s="26" t="s">
        <v>34</v>
      </c>
      <c r="N24" s="27">
        <v>400000</v>
      </c>
      <c r="O24" s="24">
        <v>1145</v>
      </c>
      <c r="P24" s="26" t="s">
        <v>42</v>
      </c>
    </row>
    <row r="25" spans="2:16" s="28" customFormat="1" hidden="1">
      <c r="B25" s="24">
        <v>18</v>
      </c>
      <c r="C25" s="24" t="s">
        <v>24</v>
      </c>
      <c r="D25" s="24">
        <v>21</v>
      </c>
      <c r="E25" s="24">
        <v>7</v>
      </c>
      <c r="F25" s="25" t="s">
        <v>120</v>
      </c>
      <c r="G25" s="25" t="s">
        <v>114</v>
      </c>
      <c r="H25" s="24" t="s">
        <v>55</v>
      </c>
      <c r="I25" s="24" t="s">
        <v>4</v>
      </c>
      <c r="J25" s="26" t="s">
        <v>39</v>
      </c>
      <c r="K25" s="26" t="s">
        <v>103</v>
      </c>
      <c r="L25" s="24" t="s">
        <v>9</v>
      </c>
      <c r="M25" s="26" t="s">
        <v>34</v>
      </c>
      <c r="N25" s="27">
        <v>150000</v>
      </c>
      <c r="O25" s="24">
        <v>2311</v>
      </c>
      <c r="P25" s="26" t="s">
        <v>53</v>
      </c>
    </row>
    <row r="26" spans="2:16" s="28" customFormat="1" hidden="1">
      <c r="B26" s="24">
        <v>19</v>
      </c>
      <c r="C26" s="24" t="s">
        <v>24</v>
      </c>
      <c r="D26" s="24">
        <v>22</v>
      </c>
      <c r="E26" s="24">
        <v>8</v>
      </c>
      <c r="F26" s="25" t="s">
        <v>121</v>
      </c>
      <c r="G26" s="25" t="s">
        <v>112</v>
      </c>
      <c r="H26" s="24" t="s">
        <v>55</v>
      </c>
      <c r="I26" s="24" t="s">
        <v>4</v>
      </c>
      <c r="J26" s="26" t="s">
        <v>54</v>
      </c>
      <c r="K26" s="26" t="s">
        <v>103</v>
      </c>
      <c r="L26" s="24" t="s">
        <v>33</v>
      </c>
      <c r="M26" s="26" t="s">
        <v>34</v>
      </c>
      <c r="N26" s="27">
        <v>50000</v>
      </c>
      <c r="O26" s="24">
        <v>2737</v>
      </c>
      <c r="P26" s="26" t="s">
        <v>98</v>
      </c>
    </row>
    <row r="27" spans="2:16" s="28" customFormat="1" hidden="1">
      <c r="B27" s="24"/>
      <c r="C27" s="24"/>
      <c r="D27" s="24">
        <v>23</v>
      </c>
      <c r="E27" s="24">
        <v>8</v>
      </c>
      <c r="F27" s="25" t="s">
        <v>121</v>
      </c>
      <c r="G27" s="25" t="s">
        <v>113</v>
      </c>
      <c r="H27" s="24" t="s">
        <v>55</v>
      </c>
      <c r="I27" s="24" t="s">
        <v>4</v>
      </c>
      <c r="J27" s="26" t="s">
        <v>44</v>
      </c>
      <c r="K27" s="26" t="s">
        <v>103</v>
      </c>
      <c r="L27" s="24" t="s">
        <v>17</v>
      </c>
      <c r="M27" s="26" t="s">
        <v>34</v>
      </c>
      <c r="N27" s="27">
        <v>100000</v>
      </c>
      <c r="O27" s="24">
        <v>1368</v>
      </c>
      <c r="P27" s="26" t="s">
        <v>39</v>
      </c>
    </row>
    <row r="28" spans="2:16" s="28" customFormat="1" hidden="1">
      <c r="B28" s="24"/>
      <c r="C28" s="24"/>
      <c r="D28" s="30">
        <v>24</v>
      </c>
      <c r="E28" s="30">
        <v>8</v>
      </c>
      <c r="F28" s="25" t="s">
        <v>121</v>
      </c>
      <c r="G28" s="25" t="s">
        <v>114</v>
      </c>
      <c r="H28" s="30" t="s">
        <v>31</v>
      </c>
      <c r="I28" s="30" t="s">
        <v>4</v>
      </c>
      <c r="J28" s="31" t="s">
        <v>32</v>
      </c>
      <c r="K28" s="31" t="s">
        <v>107</v>
      </c>
      <c r="L28" s="30" t="s">
        <v>8</v>
      </c>
      <c r="M28" s="31" t="s">
        <v>99</v>
      </c>
      <c r="N28" s="29">
        <v>200000</v>
      </c>
      <c r="O28" s="30">
        <v>1228</v>
      </c>
      <c r="P28" s="31" t="s">
        <v>93</v>
      </c>
    </row>
    <row r="29" spans="2:16">
      <c r="B29" s="10"/>
      <c r="C29" s="10"/>
      <c r="D29" s="3">
        <v>25</v>
      </c>
      <c r="E29" s="3">
        <v>9</v>
      </c>
      <c r="F29" s="22" t="s">
        <v>122</v>
      </c>
      <c r="G29" s="22" t="s">
        <v>112</v>
      </c>
      <c r="H29" s="3" t="s">
        <v>55</v>
      </c>
      <c r="I29" s="3" t="s">
        <v>4</v>
      </c>
      <c r="J29" s="21" t="s">
        <v>42</v>
      </c>
      <c r="K29" s="21" t="s">
        <v>103</v>
      </c>
      <c r="L29" s="3" t="s">
        <v>2</v>
      </c>
      <c r="M29" s="21" t="s">
        <v>34</v>
      </c>
      <c r="N29" s="7">
        <v>400000</v>
      </c>
      <c r="O29" s="3">
        <v>1145</v>
      </c>
      <c r="P29" s="21" t="s">
        <v>41</v>
      </c>
    </row>
    <row r="30" spans="2:16">
      <c r="B30" s="10"/>
      <c r="C30" s="10"/>
      <c r="D30" s="3">
        <v>27</v>
      </c>
      <c r="E30" s="3">
        <v>9</v>
      </c>
      <c r="F30" s="22" t="s">
        <v>122</v>
      </c>
      <c r="G30" s="22" t="s">
        <v>114</v>
      </c>
      <c r="H30" s="3" t="s">
        <v>55</v>
      </c>
      <c r="I30" s="3" t="s">
        <v>1</v>
      </c>
      <c r="J30" s="21" t="s">
        <v>91</v>
      </c>
      <c r="K30" s="21" t="s">
        <v>103</v>
      </c>
      <c r="L30" s="3" t="s">
        <v>8</v>
      </c>
      <c r="M30" s="21" t="s">
        <v>34</v>
      </c>
      <c r="N30" s="7">
        <v>50000</v>
      </c>
      <c r="O30" s="3">
        <v>1228</v>
      </c>
      <c r="P30" s="21" t="s">
        <v>62</v>
      </c>
    </row>
    <row r="31" spans="2:16">
      <c r="B31" s="10"/>
      <c r="C31" s="10"/>
      <c r="D31" s="3">
        <v>28</v>
      </c>
      <c r="E31" s="3">
        <v>10</v>
      </c>
      <c r="F31" s="22" t="s">
        <v>123</v>
      </c>
      <c r="G31" s="22" t="s">
        <v>112</v>
      </c>
      <c r="H31" s="3" t="s">
        <v>0</v>
      </c>
      <c r="I31" s="3" t="s">
        <v>4</v>
      </c>
      <c r="J31" s="21" t="s">
        <v>6</v>
      </c>
      <c r="K31" s="21" t="s">
        <v>108</v>
      </c>
      <c r="L31" s="3" t="s">
        <v>7</v>
      </c>
      <c r="M31" s="21" t="s">
        <v>77</v>
      </c>
      <c r="N31" s="7">
        <v>100000</v>
      </c>
      <c r="O31" s="3">
        <v>1063</v>
      </c>
      <c r="P31" s="21" t="s">
        <v>5</v>
      </c>
    </row>
    <row r="32" spans="2:16">
      <c r="B32" s="10"/>
      <c r="C32" s="10"/>
      <c r="D32" s="3">
        <v>29</v>
      </c>
      <c r="E32" s="3">
        <v>10</v>
      </c>
      <c r="F32" s="22" t="s">
        <v>123</v>
      </c>
      <c r="G32" s="22" t="s">
        <v>113</v>
      </c>
      <c r="H32" s="3" t="s">
        <v>28</v>
      </c>
      <c r="I32" s="3" t="s">
        <v>4</v>
      </c>
      <c r="J32" s="21" t="s">
        <v>95</v>
      </c>
      <c r="K32" s="21" t="s">
        <v>104</v>
      </c>
      <c r="L32" s="3" t="s">
        <v>17</v>
      </c>
      <c r="M32" s="21" t="s">
        <v>81</v>
      </c>
      <c r="N32" s="7">
        <v>50000</v>
      </c>
      <c r="O32" s="3">
        <v>1732</v>
      </c>
      <c r="P32" s="21" t="s">
        <v>29</v>
      </c>
    </row>
    <row r="33" spans="2:16">
      <c r="B33" s="10"/>
      <c r="C33" s="10"/>
      <c r="D33" s="3">
        <v>30</v>
      </c>
      <c r="E33" s="3">
        <v>10</v>
      </c>
      <c r="F33" s="22" t="s">
        <v>123</v>
      </c>
      <c r="G33" s="22" t="s">
        <v>114</v>
      </c>
      <c r="H33" s="3" t="s">
        <v>55</v>
      </c>
      <c r="I33" s="3" t="s">
        <v>1</v>
      </c>
      <c r="J33" s="21" t="s">
        <v>92</v>
      </c>
      <c r="K33" s="21" t="s">
        <v>103</v>
      </c>
      <c r="L33" s="3" t="s">
        <v>2</v>
      </c>
      <c r="M33" s="21" t="s">
        <v>34</v>
      </c>
      <c r="N33" s="7">
        <v>50000</v>
      </c>
      <c r="O33" s="3">
        <v>1145</v>
      </c>
      <c r="P33" s="21" t="s">
        <v>101</v>
      </c>
    </row>
    <row r="34" spans="2:16">
      <c r="B34" s="10"/>
      <c r="C34" s="10"/>
      <c r="D34" s="3">
        <v>31</v>
      </c>
      <c r="E34" s="3">
        <v>11</v>
      </c>
      <c r="F34" s="22" t="s">
        <v>124</v>
      </c>
      <c r="G34" s="22" t="s">
        <v>112</v>
      </c>
      <c r="H34" s="3" t="s">
        <v>0</v>
      </c>
      <c r="I34" s="3" t="s">
        <v>4</v>
      </c>
      <c r="J34" s="21" t="s">
        <v>5</v>
      </c>
      <c r="K34" s="21" t="s">
        <v>108</v>
      </c>
      <c r="L34" s="3" t="s">
        <v>7</v>
      </c>
      <c r="M34" s="21" t="s">
        <v>77</v>
      </c>
      <c r="N34" s="7">
        <v>100000</v>
      </c>
      <c r="O34" s="3">
        <v>1063</v>
      </c>
      <c r="P34" s="21" t="s">
        <v>6</v>
      </c>
    </row>
    <row r="35" spans="2:16">
      <c r="B35" s="10">
        <v>20</v>
      </c>
      <c r="C35" s="10" t="s">
        <v>24</v>
      </c>
      <c r="D35" s="3">
        <v>32</v>
      </c>
      <c r="E35" s="3">
        <v>11</v>
      </c>
      <c r="F35" s="22" t="s">
        <v>124</v>
      </c>
      <c r="G35" s="22" t="s">
        <v>113</v>
      </c>
      <c r="H35" s="3" t="s">
        <v>55</v>
      </c>
      <c r="I35" s="3" t="s">
        <v>4</v>
      </c>
      <c r="J35" s="21" t="s">
        <v>43</v>
      </c>
      <c r="K35" s="21" t="s">
        <v>103</v>
      </c>
      <c r="L35" s="3" t="s">
        <v>22</v>
      </c>
      <c r="M35" s="21" t="s">
        <v>34</v>
      </c>
      <c r="N35" s="7">
        <v>150000</v>
      </c>
      <c r="O35" s="3">
        <v>980</v>
      </c>
      <c r="P35" s="21" t="s">
        <v>62</v>
      </c>
    </row>
    <row r="36" spans="2:16">
      <c r="B36" s="10"/>
      <c r="C36" s="10"/>
      <c r="D36" s="33">
        <v>26</v>
      </c>
      <c r="E36" s="33">
        <v>11</v>
      </c>
      <c r="F36" s="32" t="s">
        <v>124</v>
      </c>
      <c r="G36" s="32" t="s">
        <v>114</v>
      </c>
      <c r="H36" s="33" t="s">
        <v>28</v>
      </c>
      <c r="I36" s="33" t="s">
        <v>4</v>
      </c>
      <c r="J36" s="34" t="s">
        <v>96</v>
      </c>
      <c r="K36" s="34" t="s">
        <v>104</v>
      </c>
      <c r="L36" s="33" t="s">
        <v>8</v>
      </c>
      <c r="M36" s="34" t="s">
        <v>81</v>
      </c>
      <c r="N36" s="35">
        <v>100000</v>
      </c>
      <c r="O36" s="33">
        <v>1564</v>
      </c>
      <c r="P36" s="34" t="s">
        <v>84</v>
      </c>
    </row>
    <row r="37" spans="2:16">
      <c r="D37" s="16" t="s">
        <v>94</v>
      </c>
      <c r="N37" s="5"/>
    </row>
    <row r="38" spans="2:16">
      <c r="D38" s="2" t="s">
        <v>82</v>
      </c>
    </row>
    <row r="40" spans="2:16">
      <c r="D40" s="14" t="s">
        <v>97</v>
      </c>
      <c r="E40" s="1"/>
      <c r="F40" s="1"/>
      <c r="G40" s="1"/>
    </row>
    <row r="41" spans="2:16">
      <c r="D41" s="20" t="s">
        <v>70</v>
      </c>
      <c r="E41" s="15"/>
      <c r="F41" s="15"/>
      <c r="G41" s="15"/>
      <c r="H41" s="17">
        <v>0.45833333333333331</v>
      </c>
    </row>
    <row r="42" spans="2:16">
      <c r="D42" s="18" t="s">
        <v>71</v>
      </c>
      <c r="E42" s="19"/>
      <c r="F42" s="19"/>
      <c r="G42" s="19"/>
      <c r="H42" s="4">
        <v>0.58333333333333337</v>
      </c>
    </row>
    <row r="43" spans="2:16">
      <c r="D43" s="12" t="s">
        <v>72</v>
      </c>
      <c r="E43" s="15"/>
      <c r="F43" s="15"/>
      <c r="G43" s="15"/>
      <c r="H43" s="4">
        <v>0.70833333333333337</v>
      </c>
    </row>
    <row r="44" spans="2:16">
      <c r="D44" s="8"/>
      <c r="E44" s="1"/>
      <c r="F44" s="1"/>
      <c r="G44" s="1"/>
    </row>
    <row r="45" spans="2:16">
      <c r="D45" s="8"/>
      <c r="E45" s="1"/>
      <c r="F45" s="1"/>
      <c r="G45" s="1"/>
    </row>
  </sheetData>
  <autoFilter ref="D4:P38">
    <filterColumn colId="2"/>
    <filterColumn colId="3"/>
  </autoFilter>
  <sortState ref="B5:M27">
    <sortCondition ref="D5:D27"/>
  </sortState>
  <mergeCells count="1">
    <mergeCell ref="D2:P2"/>
  </mergeCells>
  <printOptions horizontalCentered="1"/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Cement</vt:lpstr>
      <vt:lpstr>Cement!Print_Area</vt:lpstr>
      <vt:lpstr>Cement!Print_Titles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2018-08-18T12:08:44Z</dcterms:modified>
</cp:coreProperties>
</file>